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30" windowWidth="13275" windowHeight="8700" tabRatio="968" firstSheet="1" activeTab="1"/>
  </bookViews>
  <sheets>
    <sheet name="Concept 2 Rower Summary" sheetId="1" r:id="rId1"/>
    <sheet name="Estimate Percentage Output" sheetId="2" r:id="rId2"/>
    <sheet name="Time and Percentage Calculator" sheetId="3" r:id="rId3"/>
  </sheets>
  <definedNames/>
  <calcPr fullCalcOnLoad="1"/>
</workbook>
</file>

<file path=xl/sharedStrings.xml><?xml version="1.0" encoding="utf-8"?>
<sst xmlns="http://schemas.openxmlformats.org/spreadsheetml/2006/main" count="30" uniqueCount="26">
  <si>
    <t>30-39</t>
  </si>
  <si>
    <t>40-49</t>
  </si>
  <si>
    <t>50-59</t>
  </si>
  <si>
    <t>&lt;29</t>
  </si>
  <si>
    <t>60+</t>
  </si>
  <si>
    <t>Select Sex</t>
  </si>
  <si>
    <t>Male</t>
  </si>
  <si>
    <t>Female</t>
  </si>
  <si>
    <t>Enter Weight in lbs</t>
  </si>
  <si>
    <t>minutes</t>
  </si>
  <si>
    <t>seconds</t>
  </si>
  <si>
    <t>Target Time</t>
  </si>
  <si>
    <t>Select Age</t>
  </si>
  <si>
    <t>Calculated Target VO2 Max</t>
  </si>
  <si>
    <t>Denominator</t>
  </si>
  <si>
    <t>Constant</t>
  </si>
  <si>
    <t>Sub Factor</t>
  </si>
  <si>
    <t>Enter Earned Time</t>
  </si>
  <si>
    <t>Earned Decimal Time</t>
  </si>
  <si>
    <t>VO2 Max Time Calculator</t>
  </si>
  <si>
    <t>Equivalent Weight in kgs</t>
  </si>
  <si>
    <t>VO2 Max (for age and weight)</t>
  </si>
  <si>
    <t>Enter Target VO2 Max Percentage</t>
  </si>
  <si>
    <t>Earned VO2 Max</t>
  </si>
  <si>
    <t>Earned VO2 Max Percentage</t>
  </si>
  <si>
    <t>Lookup</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</si>
</sst>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h:mm:ss\ AM/PM"/>
    <numFmt numFmtId="165" formatCode="h:mm;@"/>
    <numFmt numFmtId="166" formatCode="&quot;Yes&quot;;&quot;Yes&quot;;&quot;No&quot;"/>
    <numFmt numFmtId="167" formatCode="&quot;True&quot;;&quot;True&quot;;&quot;False&quot;"/>
    <numFmt numFmtId="168" formatCode="&quot;On&quot;;&quot;On&quot;;&quot;Off&quot;"/>
    <numFmt numFmtId="169" formatCode="[$€-2]\ #,##0.00_);[Red]\([$€-2]\ #,##0.00\)"/>
    <numFmt numFmtId="170" formatCode="[$-F400]h:mm:ss\ AM/PM"/>
    <numFmt numFmtId="171" formatCode="[$-409]dddd\,\ mmmm\ dd\,\ yyyy"/>
    <numFmt numFmtId="172" formatCode="0.00000000"/>
    <numFmt numFmtId="173" formatCode="0.000000000"/>
    <numFmt numFmtId="174" formatCode="0.0000000"/>
    <numFmt numFmtId="175" formatCode="0.000000"/>
    <numFmt numFmtId="176" formatCode="0.00000"/>
    <numFmt numFmtId="177" formatCode="0.0000"/>
    <numFmt numFmtId="178" formatCode="0.000"/>
    <numFmt numFmtId="179" formatCode="0.0000000000"/>
    <numFmt numFmtId="180" formatCode="0.00000000000"/>
    <numFmt numFmtId="181" formatCode="0.000000000000"/>
    <numFmt numFmtId="182" formatCode="0.0"/>
    <numFmt numFmtId="183" formatCode="0.0%"/>
  </numFmts>
  <fonts count="48">
    <font>
      <sz val="10"/>
      <name val="Arial"/>
      <family val="0"/>
    </font>
    <font>
      <b/>
      <sz val="10"/>
      <name val="Arial"/>
      <family val="2"/>
    </font>
    <font>
      <b/>
      <sz val="1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u val="single"/>
      <sz val="14"/>
      <color indexed="8"/>
      <name val="Calibri"/>
      <family val="0"/>
    </font>
    <font>
      <sz val="14"/>
      <color indexed="8"/>
      <name val="Calibri"/>
      <family val="0"/>
    </font>
    <font>
      <b/>
      <u val="single"/>
      <sz val="16"/>
      <color indexed="8"/>
      <name val="Calibri"/>
      <family val="0"/>
    </font>
    <font>
      <sz val="12"/>
      <color indexed="8"/>
      <name val="Calibri"/>
      <family val="0"/>
    </font>
    <font>
      <b/>
      <u val="single"/>
      <sz val="12"/>
      <color indexed="8"/>
      <name val="Calibri"/>
      <family val="0"/>
    </font>
    <font>
      <b/>
      <sz val="12"/>
      <color indexed="8"/>
      <name val="Calibri"/>
      <family val="0"/>
    </font>
    <font>
      <b/>
      <u val="single"/>
      <sz val="11"/>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26">
    <xf numFmtId="0" fontId="0" fillId="0" borderId="0" xfId="0" applyAlignment="1">
      <alignment/>
    </xf>
    <xf numFmtId="0" fontId="0" fillId="0" borderId="0" xfId="0" applyFont="1" applyAlignment="1" applyProtection="1">
      <alignment/>
      <protection hidden="1"/>
    </xf>
    <xf numFmtId="0" fontId="0" fillId="0" borderId="0" xfId="0" applyAlignment="1" applyProtection="1">
      <alignment horizontal="left"/>
      <protection hidden="1"/>
    </xf>
    <xf numFmtId="0" fontId="0" fillId="0" borderId="0" xfId="0" applyAlignment="1" applyProtection="1">
      <alignment/>
      <protection hidden="1"/>
    </xf>
    <xf numFmtId="0" fontId="0" fillId="0" borderId="0" xfId="0" applyFont="1" applyAlignment="1" applyProtection="1">
      <alignment horizontal="left"/>
      <protection hidden="1"/>
    </xf>
    <xf numFmtId="0" fontId="0" fillId="0" borderId="0" xfId="0" applyFont="1" applyAlignment="1" applyProtection="1">
      <alignment horizontal="right"/>
      <protection hidden="1"/>
    </xf>
    <xf numFmtId="9" fontId="0" fillId="0" borderId="0" xfId="0" applyNumberFormat="1" applyAlignment="1" applyProtection="1">
      <alignment horizontal="left"/>
      <protection hidden="1"/>
    </xf>
    <xf numFmtId="2" fontId="0" fillId="0" borderId="0" xfId="0" applyNumberFormat="1" applyAlignment="1" applyProtection="1">
      <alignment/>
      <protection hidden="1"/>
    </xf>
    <xf numFmtId="2" fontId="0" fillId="0" borderId="0" xfId="0" applyNumberFormat="1" applyAlignment="1" applyProtection="1">
      <alignment horizontal="left"/>
      <protection hidden="1"/>
    </xf>
    <xf numFmtId="174" fontId="0" fillId="0" borderId="0" xfId="0" applyNumberFormat="1" applyAlignment="1" applyProtection="1">
      <alignment horizontal="left"/>
      <protection hidden="1"/>
    </xf>
    <xf numFmtId="177" fontId="0" fillId="0" borderId="0" xfId="0" applyNumberFormat="1" applyAlignment="1" applyProtection="1">
      <alignment horizontal="left"/>
      <protection hidden="1"/>
    </xf>
    <xf numFmtId="0" fontId="0" fillId="0" borderId="0" xfId="0" applyFont="1" applyAlignment="1" applyProtection="1" quotePrefix="1">
      <alignment horizontal="left"/>
      <protection hidden="1"/>
    </xf>
    <xf numFmtId="0" fontId="0" fillId="0" borderId="10" xfId="0" applyFont="1" applyBorder="1" applyAlignment="1" applyProtection="1">
      <alignment/>
      <protection hidden="1"/>
    </xf>
    <xf numFmtId="0" fontId="0" fillId="0" borderId="10" xfId="0" applyFont="1" applyBorder="1" applyAlignment="1" applyProtection="1">
      <alignment horizontal="left"/>
      <protection hidden="1"/>
    </xf>
    <xf numFmtId="0" fontId="0" fillId="0" borderId="10" xfId="0" applyBorder="1" applyAlignment="1" applyProtection="1">
      <alignment horizontal="left"/>
      <protection hidden="1"/>
    </xf>
    <xf numFmtId="2" fontId="0" fillId="0" borderId="10" xfId="0" applyNumberFormat="1" applyBorder="1" applyAlignment="1" applyProtection="1">
      <alignment horizontal="left"/>
      <protection hidden="1"/>
    </xf>
    <xf numFmtId="0" fontId="0" fillId="0" borderId="10" xfId="0" applyBorder="1" applyAlignment="1" applyProtection="1">
      <alignment/>
      <protection hidden="1"/>
    </xf>
    <xf numFmtId="0" fontId="0" fillId="33" borderId="10" xfId="0" applyFill="1" applyBorder="1" applyAlignment="1" applyProtection="1">
      <alignment/>
      <protection hidden="1" locked="0"/>
    </xf>
    <xf numFmtId="0" fontId="0" fillId="33" borderId="10" xfId="0" applyFont="1" applyFill="1" applyBorder="1" applyAlignment="1" applyProtection="1">
      <alignment horizontal="left"/>
      <protection hidden="1" locked="0"/>
    </xf>
    <xf numFmtId="9" fontId="0" fillId="33" borderId="10" xfId="0" applyNumberFormat="1" applyFill="1" applyBorder="1" applyAlignment="1" applyProtection="1">
      <alignment horizontal="left"/>
      <protection hidden="1" locked="0"/>
    </xf>
    <xf numFmtId="1" fontId="0" fillId="33" borderId="10" xfId="0" applyNumberFormat="1" applyFill="1" applyBorder="1" applyAlignment="1" applyProtection="1">
      <alignment horizontal="left"/>
      <protection hidden="1" locked="0"/>
    </xf>
    <xf numFmtId="0" fontId="0" fillId="33" borderId="10" xfId="0" applyFill="1" applyBorder="1" applyAlignment="1" applyProtection="1">
      <alignment horizontal="left"/>
      <protection hidden="1" locked="0"/>
    </xf>
    <xf numFmtId="0" fontId="1" fillId="0" borderId="10" xfId="0" applyFont="1" applyBorder="1" applyAlignment="1" applyProtection="1">
      <alignment/>
      <protection hidden="1"/>
    </xf>
    <xf numFmtId="0" fontId="1" fillId="0" borderId="10" xfId="0" applyFont="1" applyBorder="1" applyAlignment="1" applyProtection="1">
      <alignment horizontal="left"/>
      <protection hidden="1"/>
    </xf>
    <xf numFmtId="10" fontId="0" fillId="0" borderId="10" xfId="59" applyNumberFormat="1" applyFont="1" applyBorder="1" applyAlignment="1" applyProtection="1">
      <alignment horizontal="left"/>
      <protection hidden="1"/>
    </xf>
    <xf numFmtId="0" fontId="2" fillId="0" borderId="0" xfId="0" applyFont="1" applyAlignment="1" applyProtection="1">
      <alignment horizontal="center"/>
      <protection hidden="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152400</xdr:rowOff>
    </xdr:from>
    <xdr:to>
      <xdr:col>13</xdr:col>
      <xdr:colOff>457200</xdr:colOff>
      <xdr:row>40</xdr:row>
      <xdr:rowOff>28575</xdr:rowOff>
    </xdr:to>
    <xdr:sp>
      <xdr:nvSpPr>
        <xdr:cNvPr id="1" name="TextBox 1"/>
        <xdr:cNvSpPr txBox="1">
          <a:spLocks noChangeArrowheads="1"/>
        </xdr:cNvSpPr>
      </xdr:nvSpPr>
      <xdr:spPr>
        <a:xfrm>
          <a:off x="609600" y="152400"/>
          <a:ext cx="7772400" cy="63531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400" b="1" i="0" u="sng" baseline="0">
              <a:solidFill>
                <a:srgbClr val="000000"/>
              </a:solidFill>
              <a:latin typeface="Calibri"/>
              <a:ea typeface="Calibri"/>
              <a:cs typeface="Calibri"/>
            </a:rPr>
            <a:t>Concept 2 Rower / VO2
</a:t>
          </a:r>
          <a:r>
            <a:rPr lang="en-US" cap="none" sz="1400" b="1" i="0" u="sng" baseline="0">
              <a:solidFill>
                <a:srgbClr val="000000"/>
              </a:solidFill>
              <a:latin typeface="Calibri"/>
              <a:ea typeface="Calibri"/>
              <a:cs typeface="Calibri"/>
            </a:rPr>
            <a:t>Alternative Physical Fitness Testing</a:t>
          </a:r>
          <a:r>
            <a:rPr lang="en-US" cap="none" sz="14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Concept 2 Rower develops all three energy systems of the body: AT-PCr, Anaerobic Glycolysis (LAT System),</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and the Oxidative (Aerobic System); it primarily focuses on conditioning the anaerobic state.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Rower is the only tool to measure the VO2max from the horizontal plane outside of water, which is significant because we want to target exercise options that focus on low-impact and our efforts to further reduce injuries.   VO2max is a measure of the body’s capacity for aerobic work and, thus, can be a predictor of a person’s potential for endurance.   VO2max is a scientifically accepted measure of cardio respiratory fitness.  Of course, there are other factors that come into play: the individual’s training, genes, body weight, muscle volume, etc.  A person’s age is also a factor, as most people see a decline of 1% a year in VO2max after age 50.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Technically, VO2max stands for maximal oxygen uptake and refers to the amount of oxygen your body is capable of utilizing in one minute. The units are: ml O2/kg-min—VO2max generally requires the collection and analysis of inhaled and exhaled gases during exercise to exhaustion </a:t>
          </a:r>
          <a:r>
            <a:rPr lang="en-US" cap="none" sz="1100" b="1" i="0" u="none" baseline="0">
              <a:solidFill>
                <a:srgbClr val="000000"/>
              </a:solidFill>
              <a:latin typeface="Calibri"/>
              <a:ea typeface="Calibri"/>
              <a:cs typeface="Calibri"/>
            </a:rPr>
            <a:t>(V.02 Max)</a:t>
          </a:r>
          <a:r>
            <a:rPr lang="en-US" cap="none" sz="1100" b="0" i="0" u="none" baseline="0">
              <a:solidFill>
                <a:srgbClr val="000000"/>
              </a:solidFill>
              <a:latin typeface="Calibri"/>
              <a:ea typeface="Calibri"/>
              <a:cs typeface="Calibri"/>
            </a:rPr>
            <a:t>. This is usually done in a lab, and always under the supervision of professionals.  Unfortunately, this kind of testing is not widely available to the general public.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Due to the extensive research and development of the indoor rowing </a:t>
          </a:r>
          <a:r>
            <a:rPr lang="en-US" cap="none" sz="1100" b="0" i="0" u="none" baseline="0">
              <a:solidFill>
                <a:srgbClr val="000000"/>
              </a:solidFill>
              <a:latin typeface="Calibri"/>
              <a:ea typeface="Calibri"/>
              <a:cs typeface="Calibri"/>
            </a:rPr>
            <a:t>Concept 2 Rower</a:t>
          </a:r>
          <a:r>
            <a:rPr lang="en-US" cap="none" sz="1100" b="0" i="0" u="none" baseline="0">
              <a:solidFill>
                <a:srgbClr val="000000"/>
              </a:solidFill>
              <a:latin typeface="Calibri"/>
              <a:ea typeface="Calibri"/>
              <a:cs typeface="Calibri"/>
            </a:rPr>
            <a:t>, it is now possible to get a very good estimation of a person’s VO2max simply by rowing his/her best 2000 meters on the Concept 2 Rower. Using the 2000 meter time, combined with </a:t>
          </a:r>
          <a:r>
            <a:rPr lang="en-US" cap="none" sz="1100" b="1" i="0" u="none" baseline="0">
              <a:solidFill>
                <a:srgbClr val="000000"/>
              </a:solidFill>
              <a:latin typeface="Calibri"/>
              <a:ea typeface="Calibri"/>
              <a:cs typeface="Calibri"/>
            </a:rPr>
            <a:t>weight, age and gender</a:t>
          </a:r>
          <a:r>
            <a:rPr lang="en-US" cap="none" sz="1100" b="0" i="0" u="none" baseline="0">
              <a:solidFill>
                <a:srgbClr val="000000"/>
              </a:solidFill>
              <a:latin typeface="Calibri"/>
              <a:ea typeface="Calibri"/>
              <a:cs typeface="Calibri"/>
            </a:rPr>
            <a:t>, a person can calculate his/her VO2max to within 1.0-1.5% error factor (as compared to the </a:t>
          </a:r>
          <a:r>
            <a:rPr lang="en-US" cap="none" sz="1100" b="1" i="0" u="none" baseline="0">
              <a:solidFill>
                <a:srgbClr val="000000"/>
              </a:solidFill>
              <a:latin typeface="Calibri"/>
              <a:ea typeface="Calibri"/>
              <a:cs typeface="Calibri"/>
            </a:rPr>
            <a:t>V.02 Max </a:t>
          </a:r>
          <a:r>
            <a:rPr lang="en-US" cap="none" sz="1100" b="0" i="0" u="none" baseline="0">
              <a:solidFill>
                <a:srgbClr val="000000"/>
              </a:solidFill>
              <a:latin typeface="Calibri"/>
              <a:ea typeface="Calibri"/>
              <a:cs typeface="Calibri"/>
            </a:rPr>
            <a:t>measurement). The</a:t>
          </a:r>
          <a:r>
            <a:rPr lang="en-US" cap="none" sz="1100" b="0" i="0" u="none" baseline="0">
              <a:solidFill>
                <a:srgbClr val="000000"/>
              </a:solidFill>
              <a:latin typeface="Calibri"/>
              <a:ea typeface="Calibri"/>
              <a:cs typeface="Calibri"/>
            </a:rPr>
            <a:t> age , weight and gender formula chart </a:t>
          </a:r>
          <a:r>
            <a:rPr lang="en-US" cap="none" sz="1100" b="0" i="0" u="none" baseline="0">
              <a:solidFill>
                <a:srgbClr val="000000"/>
              </a:solidFill>
              <a:latin typeface="Calibri"/>
              <a:ea typeface="Calibri"/>
              <a:cs typeface="Calibri"/>
            </a:rPr>
            <a:t>is based on data points collected from 1962 to the present in lab VO2max tests using the indoor rower.
</a:t>
          </a:r>
          <a:r>
            <a:rPr lang="en-US" cap="none" sz="1100" b="0"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47625</xdr:rowOff>
    </xdr:from>
    <xdr:to>
      <xdr:col>9</xdr:col>
      <xdr:colOff>219075</xdr:colOff>
      <xdr:row>39</xdr:row>
      <xdr:rowOff>28575</xdr:rowOff>
    </xdr:to>
    <xdr:sp>
      <xdr:nvSpPr>
        <xdr:cNvPr id="1" name="TextBox 2"/>
        <xdr:cNvSpPr txBox="1">
          <a:spLocks noChangeArrowheads="1"/>
        </xdr:cNvSpPr>
      </xdr:nvSpPr>
      <xdr:spPr>
        <a:xfrm>
          <a:off x="9525" y="47625"/>
          <a:ext cx="5695950" cy="62960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600" b="1" i="0" u="sng" baseline="0">
              <a:solidFill>
                <a:srgbClr val="000000"/>
              </a:solidFill>
              <a:latin typeface="Calibri"/>
              <a:ea typeface="Calibri"/>
              <a:cs typeface="Calibri"/>
            </a:rPr>
            <a:t>How to Estimate Percentage Output for Minimum Standard and Awards
</a:t>
          </a:r>
          <a:r>
            <a:rPr lang="en-US" cap="none" sz="1600" b="1" i="0" u="sng"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The</a:t>
          </a:r>
          <a:r>
            <a:rPr lang="en-US" cap="none" sz="1200" b="0" i="0" u="none" baseline="0">
              <a:solidFill>
                <a:srgbClr val="000000"/>
              </a:solidFill>
              <a:latin typeface="Calibri"/>
              <a:ea typeface="Calibri"/>
              <a:cs typeface="Calibri"/>
            </a:rPr>
            <a:t> formula used to calculate the percentage output for minimum standard (25%) and awards (60-99%) is based on four categories: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1. Age
</a:t>
          </a:r>
          <a:r>
            <a:rPr lang="en-US" cap="none" sz="1200" b="0" i="0" u="none" baseline="0">
              <a:solidFill>
                <a:srgbClr val="000000"/>
              </a:solidFill>
              <a:latin typeface="Calibri"/>
              <a:ea typeface="Calibri"/>
              <a:cs typeface="Calibri"/>
            </a:rPr>
            <a:t> 2. Weight
</a:t>
          </a:r>
          <a:r>
            <a:rPr lang="en-US" cap="none" sz="1200" b="0" i="0" u="none" baseline="0">
              <a:solidFill>
                <a:srgbClr val="000000"/>
              </a:solidFill>
              <a:latin typeface="Calibri"/>
              <a:ea typeface="Calibri"/>
              <a:cs typeface="Calibri"/>
            </a:rPr>
            <a:t> 3. Gender
</a:t>
          </a:r>
          <a:r>
            <a:rPr lang="en-US" cap="none" sz="1200" b="0" i="0" u="none" baseline="0">
              <a:solidFill>
                <a:srgbClr val="000000"/>
              </a:solidFill>
              <a:latin typeface="Calibri"/>
              <a:ea typeface="Calibri"/>
              <a:cs typeface="Calibri"/>
            </a:rPr>
            <a:t> 4. Time 
</a:t>
          </a:r>
          <a:r>
            <a:rPr lang="en-US" cap="none" sz="1200" b="0" i="0" u="none" baseline="0">
              <a:solidFill>
                <a:srgbClr val="000000"/>
              </a:solidFill>
              <a:latin typeface="Calibri"/>
              <a:ea typeface="Calibri"/>
              <a:cs typeface="Calibri"/>
            </a:rPr>
            <a:t>
</a:t>
          </a:r>
          <a:r>
            <a:rPr lang="en-US" cap="none" sz="1200" b="1" i="0" u="sng" baseline="0">
              <a:solidFill>
                <a:srgbClr val="000000"/>
              </a:solidFill>
              <a:latin typeface="Calibri"/>
              <a:ea typeface="Calibri"/>
              <a:cs typeface="Calibri"/>
            </a:rPr>
            <a:t>How to use the Time and Percentage Calculator: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1. Click on the </a:t>
          </a:r>
          <a:r>
            <a:rPr lang="en-US" cap="none" sz="1200" b="1" i="0" u="none" baseline="0">
              <a:solidFill>
                <a:srgbClr val="000000"/>
              </a:solidFill>
              <a:latin typeface="Calibri"/>
              <a:ea typeface="Calibri"/>
              <a:cs typeface="Calibri"/>
            </a:rPr>
            <a:t>Time and Percentage Calculator</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2. Use the drop down boxes on the chart in the following areas:  (Highlighted in grey)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 </a:t>
          </a:r>
          <a:r>
            <a:rPr lang="en-US" cap="none" sz="1200" b="1" i="0" u="none" baseline="0">
              <a:solidFill>
                <a:srgbClr val="000000"/>
              </a:solidFill>
              <a:latin typeface="Calibri"/>
              <a:ea typeface="Calibri"/>
              <a:cs typeface="Calibri"/>
            </a:rPr>
            <a:t>Select Sex </a:t>
          </a:r>
          <a:r>
            <a:rPr lang="en-US" cap="none" sz="1200" b="0" i="0" u="none" baseline="0">
              <a:solidFill>
                <a:srgbClr val="000000"/>
              </a:solidFill>
              <a:latin typeface="Calibri"/>
              <a:ea typeface="Calibri"/>
              <a:cs typeface="Calibri"/>
            </a:rPr>
            <a:t>(Gender)
</a:t>
          </a:r>
          <a:r>
            <a:rPr lang="en-US" cap="none" sz="1200" b="0" i="0" u="none" baseline="0">
              <a:solidFill>
                <a:srgbClr val="000000"/>
              </a:solidFill>
              <a:latin typeface="Calibri"/>
              <a:ea typeface="Calibri"/>
              <a:cs typeface="Calibri"/>
            </a:rPr>
            <a:t> b. </a:t>
          </a:r>
          <a:r>
            <a:rPr lang="en-US" cap="none" sz="1200" b="1" i="0" u="none" baseline="0">
              <a:solidFill>
                <a:srgbClr val="000000"/>
              </a:solidFill>
              <a:latin typeface="Calibri"/>
              <a:ea typeface="Calibri"/>
              <a:cs typeface="Calibri"/>
            </a:rPr>
            <a:t>Enter Weight in Pounds </a:t>
          </a:r>
          <a:r>
            <a:rPr lang="en-US" cap="none" sz="1200" b="0" i="0" u="none" baseline="0">
              <a:solidFill>
                <a:srgbClr val="000000"/>
              </a:solidFill>
              <a:latin typeface="Calibri"/>
              <a:ea typeface="Calibri"/>
              <a:cs typeface="Calibri"/>
            </a:rPr>
            <a:t>(lbs)
</a:t>
          </a:r>
          <a:r>
            <a:rPr lang="en-US" cap="none" sz="1200" b="0" i="0" u="none" baseline="0">
              <a:solidFill>
                <a:srgbClr val="000000"/>
              </a:solidFill>
              <a:latin typeface="Calibri"/>
              <a:ea typeface="Calibri"/>
              <a:cs typeface="Calibri"/>
            </a:rPr>
            <a:t> c. </a:t>
          </a:r>
          <a:r>
            <a:rPr lang="en-US" cap="none" sz="1200" b="1" i="0" u="none" baseline="0">
              <a:solidFill>
                <a:srgbClr val="000000"/>
              </a:solidFill>
              <a:latin typeface="Calibri"/>
              <a:ea typeface="Calibri"/>
              <a:cs typeface="Calibri"/>
            </a:rPr>
            <a:t>Select Age
</a:t>
          </a:r>
          <a:r>
            <a:rPr lang="en-US" cap="none" sz="1200" b="0" i="0" u="none" baseline="0">
              <a:solidFill>
                <a:srgbClr val="000000"/>
              </a:solidFill>
              <a:latin typeface="Calibri"/>
              <a:ea typeface="Calibri"/>
              <a:cs typeface="Calibri"/>
            </a:rPr>
            <a:t> d. </a:t>
          </a:r>
          <a:r>
            <a:rPr lang="en-US" cap="none" sz="1200" b="1" i="0" u="none" baseline="0">
              <a:solidFill>
                <a:srgbClr val="000000"/>
              </a:solidFill>
              <a:latin typeface="Calibri"/>
              <a:ea typeface="Calibri"/>
              <a:cs typeface="Calibri"/>
            </a:rPr>
            <a:t>Enter Target VO2 Max Percentage 
</a:t>
          </a:r>
          <a:r>
            <a:rPr lang="en-US" cap="none" sz="1200" b="0" i="0" u="none" baseline="0">
              <a:solidFill>
                <a:srgbClr val="000000"/>
              </a:solidFill>
              <a:latin typeface="Calibri"/>
              <a:ea typeface="Calibri"/>
              <a:cs typeface="Calibri"/>
            </a:rPr>
            <a:t> e. </a:t>
          </a:r>
          <a:r>
            <a:rPr lang="en-US" cap="none" sz="1200" b="1" i="0" u="none" baseline="0">
              <a:solidFill>
                <a:srgbClr val="000000"/>
              </a:solidFill>
              <a:latin typeface="Calibri"/>
              <a:ea typeface="Calibri"/>
              <a:cs typeface="Calibri"/>
            </a:rPr>
            <a:t>Enter Earned Time </a:t>
          </a:r>
          <a:r>
            <a:rPr lang="en-US" cap="none" sz="1200" b="0" i="0" u="none" baseline="0">
              <a:solidFill>
                <a:srgbClr val="000000"/>
              </a:solidFill>
              <a:latin typeface="Calibri"/>
              <a:ea typeface="Calibri"/>
              <a:cs typeface="Calibri"/>
            </a:rPr>
            <a:t>(The time it took for you to finish the 2000 meter row)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Once you have entered the </a:t>
          </a:r>
          <a:r>
            <a:rPr lang="en-US" cap="none" sz="1100" b="0" i="0" u="none" baseline="0">
              <a:solidFill>
                <a:srgbClr val="000000"/>
              </a:solidFill>
              <a:latin typeface="Calibri"/>
              <a:ea typeface="Calibri"/>
              <a:cs typeface="Calibri"/>
            </a:rPr>
            <a:t>information from </a:t>
          </a:r>
          <a:r>
            <a:rPr lang="en-US" cap="none" sz="1100" b="1" i="0" u="none" baseline="0">
              <a:solidFill>
                <a:srgbClr val="000000"/>
              </a:solidFill>
              <a:latin typeface="Calibri"/>
              <a:ea typeface="Calibri"/>
              <a:cs typeface="Calibri"/>
            </a:rPr>
            <a:t>a. through d. above, </a:t>
          </a:r>
          <a:r>
            <a:rPr lang="en-US" cap="none" sz="1100" b="0" i="0" u="none" baseline="0">
              <a:solidFill>
                <a:srgbClr val="000000"/>
              </a:solidFill>
              <a:latin typeface="Calibri"/>
              <a:ea typeface="Calibri"/>
              <a:cs typeface="Calibri"/>
            </a:rPr>
            <a:t>the formula will give you a </a:t>
          </a:r>
          <a:r>
            <a:rPr lang="en-US" cap="none" sz="1100" b="1" i="0" u="sng" baseline="0">
              <a:solidFill>
                <a:srgbClr val="000000"/>
              </a:solidFill>
              <a:latin typeface="Calibri"/>
              <a:ea typeface="Calibri"/>
              <a:cs typeface="Calibri"/>
            </a:rPr>
            <a:t>target time </a:t>
          </a:r>
          <a:r>
            <a:rPr lang="en-US" cap="none" sz="1100" b="0" i="0" u="none" baseline="0">
              <a:solidFill>
                <a:srgbClr val="000000"/>
              </a:solidFill>
              <a:latin typeface="Calibri"/>
              <a:ea typeface="Calibri"/>
              <a:cs typeface="Calibri"/>
            </a:rPr>
            <a:t>to complete the 2000 meter row in order to meet whatever percentage you desire.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Based on your completion time on the 2000 meters, the last two sections of the chart provide you with your </a:t>
          </a:r>
          <a:r>
            <a:rPr lang="en-US" cap="none" sz="1100" b="1" i="0" u="sng" baseline="0">
              <a:solidFill>
                <a:srgbClr val="000000"/>
              </a:solidFill>
              <a:latin typeface="Calibri"/>
              <a:ea typeface="Calibri"/>
              <a:cs typeface="Calibri"/>
            </a:rPr>
            <a:t>Earned VO2 Max </a:t>
          </a:r>
          <a:r>
            <a:rPr lang="en-US" cap="none" sz="1100" b="0" i="0" u="none" baseline="0">
              <a:solidFill>
                <a:srgbClr val="000000"/>
              </a:solidFill>
              <a:latin typeface="Calibri"/>
              <a:ea typeface="Calibri"/>
              <a:cs typeface="Calibri"/>
            </a:rPr>
            <a:t> and your </a:t>
          </a:r>
          <a:r>
            <a:rPr lang="en-US" cap="none" sz="1100" b="1" i="0" u="sng" baseline="0">
              <a:solidFill>
                <a:srgbClr val="000000"/>
              </a:solidFill>
              <a:latin typeface="Calibri"/>
              <a:ea typeface="Calibri"/>
              <a:cs typeface="Calibri"/>
            </a:rPr>
            <a:t>Earned VO2 Max Percentage </a:t>
          </a:r>
          <a:r>
            <a:rPr lang="en-US" cap="none" sz="1100" b="0" i="0" u="none" baseline="0">
              <a:solidFill>
                <a:srgbClr val="000000"/>
              </a:solidFill>
              <a:latin typeface="Calibri"/>
              <a:ea typeface="Calibri"/>
              <a:cs typeface="Calibri"/>
            </a:rPr>
            <a:t>for minimum standard (25%) and awards (60-99%).</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Q18" sqref="Q18"/>
    </sheetView>
  </sheetViews>
  <sheetFormatPr defaultColWidth="9.140625" defaultRowHeight="12.75"/>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K31" sqref="K31"/>
    </sheetView>
  </sheetViews>
  <sheetFormatPr defaultColWidth="9.140625" defaultRowHeight="12.75"/>
  <sheetData/>
  <sheetProtection/>
  <printOptions/>
  <pageMargins left="0.7" right="0.7" top="0.75" bottom="0.75" header="0.3" footer="0.3"/>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1:H18"/>
  <sheetViews>
    <sheetView zoomScalePageLayoutView="0" workbookViewId="0" topLeftCell="A1">
      <selection activeCell="D15" sqref="D15"/>
    </sheetView>
  </sheetViews>
  <sheetFormatPr defaultColWidth="9.140625" defaultRowHeight="12.75"/>
  <cols>
    <col min="1" max="1" width="32.57421875" style="3" bestFit="1" customWidth="1"/>
    <col min="2" max="2" width="10.57421875" style="3" bestFit="1" customWidth="1"/>
    <col min="3" max="3" width="7.57421875" style="3" bestFit="1" customWidth="1"/>
    <col min="4" max="4" width="6.57421875" style="3" bestFit="1" customWidth="1"/>
    <col min="5" max="5" width="9.140625" style="3" customWidth="1"/>
    <col min="6" max="6" width="11.421875" style="3" hidden="1" customWidth="1"/>
    <col min="7" max="8" width="9.140625" style="3" hidden="1" customWidth="1"/>
    <col min="9" max="10" width="9.140625" style="3" customWidth="1"/>
    <col min="11" max="11" width="5.57421875" style="3" bestFit="1" customWidth="1"/>
    <col min="12" max="12" width="5.00390625" style="3" bestFit="1" customWidth="1"/>
    <col min="13" max="13" width="7.140625" style="3" bestFit="1" customWidth="1"/>
    <col min="14" max="16384" width="9.140625" style="3" customWidth="1"/>
  </cols>
  <sheetData>
    <row r="1" spans="1:5" ht="20.25">
      <c r="A1" s="25" t="s">
        <v>19</v>
      </c>
      <c r="B1" s="25"/>
      <c r="C1" s="25"/>
      <c r="D1" s="25"/>
      <c r="E1" s="25"/>
    </row>
    <row r="4" spans="1:7" ht="12.75">
      <c r="A4" s="22" t="s">
        <v>5</v>
      </c>
      <c r="B4" s="17" t="s">
        <v>6</v>
      </c>
      <c r="F4" s="1" t="s">
        <v>25</v>
      </c>
      <c r="G4" s="4">
        <f>IF(B4="Male",2,IF(B4="Female",3,"Select Sex"))</f>
        <v>2</v>
      </c>
    </row>
    <row r="5" spans="1:7" ht="12.75">
      <c r="A5" s="22" t="s">
        <v>8</v>
      </c>
      <c r="B5" s="18">
        <v>200</v>
      </c>
      <c r="F5" s="1"/>
      <c r="G5" s="2"/>
    </row>
    <row r="6" spans="1:7" ht="12.75">
      <c r="A6" s="23" t="s">
        <v>20</v>
      </c>
      <c r="B6" s="15">
        <f>B5*0.45359237</f>
        <v>90.718474</v>
      </c>
      <c r="C6" s="4"/>
      <c r="F6" s="1"/>
      <c r="G6" s="2"/>
    </row>
    <row r="7" spans="1:4" ht="12.75">
      <c r="A7" s="22" t="s">
        <v>12</v>
      </c>
      <c r="B7" s="18" t="s">
        <v>1</v>
      </c>
      <c r="C7" s="2"/>
      <c r="D7" s="5"/>
    </row>
    <row r="8" spans="1:7" ht="12.75">
      <c r="A8" s="22" t="s">
        <v>21</v>
      </c>
      <c r="B8" s="14">
        <f>VLOOKUP(B7,F12:H17,G4)</f>
        <v>45</v>
      </c>
      <c r="C8" s="4"/>
      <c r="D8" s="5"/>
      <c r="F8" s="1" t="s">
        <v>15</v>
      </c>
      <c r="G8" s="3">
        <f>IF(B4="Male",10.7,10.26)</f>
        <v>10.7</v>
      </c>
    </row>
    <row r="9" spans="1:7" ht="12.75">
      <c r="A9" s="22" t="s">
        <v>22</v>
      </c>
      <c r="B9" s="19">
        <v>0.8</v>
      </c>
      <c r="F9" s="1" t="s">
        <v>14</v>
      </c>
      <c r="G9" s="7">
        <f>IF(B4="Male",-0.9,-0.93)</f>
        <v>-0.9</v>
      </c>
    </row>
    <row r="10" spans="1:7" ht="12.75">
      <c r="A10" s="22" t="s">
        <v>13</v>
      </c>
      <c r="B10" s="14">
        <f>B8*B9</f>
        <v>36</v>
      </c>
      <c r="C10" s="6"/>
      <c r="F10" s="1" t="s">
        <v>16</v>
      </c>
      <c r="G10" s="3">
        <f>IF(B4="Male",0.9,0.93)</f>
        <v>0.9</v>
      </c>
    </row>
    <row r="12" spans="1:8" ht="12.75">
      <c r="A12" s="22" t="s">
        <v>11</v>
      </c>
      <c r="B12" s="14">
        <f>FLOOR(B13,1)</f>
        <v>8</v>
      </c>
      <c r="C12" s="13" t="s">
        <v>9</v>
      </c>
      <c r="D12" s="15">
        <f>D13*60</f>
        <v>15.608995733333266</v>
      </c>
      <c r="E12" s="12" t="s">
        <v>10</v>
      </c>
      <c r="F12" s="2"/>
      <c r="G12" s="4" t="s">
        <v>6</v>
      </c>
      <c r="H12" s="4" t="s">
        <v>7</v>
      </c>
    </row>
    <row r="13" spans="2:8" ht="12.75" hidden="1">
      <c r="B13" s="9">
        <f>(((B10*B6)/1000)-G8)/G9</f>
        <v>8.260149928888888</v>
      </c>
      <c r="C13" s="8"/>
      <c r="D13" s="10">
        <f>B13-B12</f>
        <v>0.26014992888888777</v>
      </c>
      <c r="F13" s="11" t="s">
        <v>3</v>
      </c>
      <c r="G13" s="2">
        <v>53</v>
      </c>
      <c r="H13" s="2">
        <v>33</v>
      </c>
    </row>
    <row r="14" spans="6:8" ht="12.75">
      <c r="F14" s="4" t="s">
        <v>0</v>
      </c>
      <c r="G14" s="2">
        <v>50</v>
      </c>
      <c r="H14" s="2">
        <v>30</v>
      </c>
    </row>
    <row r="15" spans="1:8" ht="12.75">
      <c r="A15" s="22" t="s">
        <v>17</v>
      </c>
      <c r="B15" s="20">
        <v>7</v>
      </c>
      <c r="C15" s="16" t="s">
        <v>9</v>
      </c>
      <c r="D15" s="21">
        <v>15</v>
      </c>
      <c r="E15" s="16" t="s">
        <v>10</v>
      </c>
      <c r="F15" s="4" t="s">
        <v>1</v>
      </c>
      <c r="G15" s="2">
        <v>45</v>
      </c>
      <c r="H15" s="2">
        <v>27</v>
      </c>
    </row>
    <row r="16" spans="1:8" ht="12.75">
      <c r="A16" s="22" t="s">
        <v>23</v>
      </c>
      <c r="B16" s="15">
        <f>((G8-(G10*B17))*1000)/B6</f>
        <v>46.021497231093186</v>
      </c>
      <c r="F16" s="4" t="s">
        <v>2</v>
      </c>
      <c r="G16" s="2">
        <v>43</v>
      </c>
      <c r="H16" s="2">
        <v>24</v>
      </c>
    </row>
    <row r="17" spans="1:8" ht="12.75" hidden="1">
      <c r="A17" s="3" t="s">
        <v>18</v>
      </c>
      <c r="B17" s="7">
        <f>B15+D17</f>
        <v>7.25</v>
      </c>
      <c r="D17" s="3">
        <f>D15/60</f>
        <v>0.25</v>
      </c>
      <c r="F17" s="4" t="s">
        <v>4</v>
      </c>
      <c r="G17" s="2">
        <v>41</v>
      </c>
      <c r="H17" s="2">
        <v>23</v>
      </c>
    </row>
    <row r="18" spans="1:2" ht="12.75">
      <c r="A18" s="22" t="s">
        <v>24</v>
      </c>
      <c r="B18" s="24">
        <f>B16/B8</f>
        <v>1.0226999384687374</v>
      </c>
    </row>
  </sheetData>
  <sheetProtection password="DB01" sheet="1" objects="1" scenarios="1" selectLockedCells="1"/>
  <mergeCells count="1">
    <mergeCell ref="A1:E1"/>
  </mergeCells>
  <dataValidations count="2">
    <dataValidation type="list" allowBlank="1" showInputMessage="1" showErrorMessage="1" sqref="B7">
      <formula1>$F$13:$F$17</formula1>
    </dataValidation>
    <dataValidation type="list" allowBlank="1" showInputMessage="1" showErrorMessage="1" sqref="B4">
      <formula1>$G$12:$H$12</formula1>
    </dataValidation>
  </dataValidation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TXDPS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test</dc:creator>
  <cp:keywords/>
  <dc:description/>
  <cp:lastModifiedBy>Boone, Patrick (Pat)</cp:lastModifiedBy>
  <cp:lastPrinted>2012-06-12T17:28:33Z</cp:lastPrinted>
  <dcterms:created xsi:type="dcterms:W3CDTF">2011-02-24T22:22:04Z</dcterms:created>
  <dcterms:modified xsi:type="dcterms:W3CDTF">2018-02-06T14:35:32Z</dcterms:modified>
  <cp:category/>
  <cp:version/>
  <cp:contentType/>
  <cp:contentStatus/>
</cp:coreProperties>
</file>